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verzekeraarsnl.sharepoint.com/sites/1875475/Gedeelde documenten/2023/"/>
    </mc:Choice>
  </mc:AlternateContent>
  <xr:revisionPtr revIDLastSave="0" documentId="8_{791B475B-5C0F-4235-8AA0-F58EE6F81B07}" xr6:coauthVersionLast="47" xr6:coauthVersionMax="47" xr10:uidLastSave="{00000000-0000-0000-0000-000000000000}"/>
  <bookViews>
    <workbookView xWindow="-108" yWindow="-108" windowWidth="23256" windowHeight="12456" tabRatio="418" xr2:uid="{1489AB8C-EBF4-4973-87CF-6B5D9BEEB126}"/>
  </bookViews>
  <sheets>
    <sheet name=" Versie 1.0" sheetId="1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3" l="1"/>
  <c r="E5" i="13"/>
  <c r="O5" i="13" s="1"/>
  <c r="E12" i="13"/>
  <c r="G12" i="13"/>
  <c r="F12" i="13"/>
  <c r="G5" i="13"/>
  <c r="F5" i="13"/>
  <c r="P5" i="13" s="1"/>
  <c r="T5" i="13" s="1"/>
  <c r="H4" i="13"/>
  <c r="H5" i="13" l="1"/>
  <c r="T6" i="13"/>
  <c r="Y5" i="13" s="1"/>
  <c r="P6" i="13"/>
  <c r="O11" i="13"/>
  <c r="O10" i="13"/>
  <c r="P11" i="13"/>
  <c r="P10" i="13"/>
  <c r="Q11" i="13"/>
  <c r="Q10" i="13"/>
  <c r="V10" i="13" s="1"/>
  <c r="V11" i="13" s="1"/>
  <c r="AA10" i="13" s="1"/>
  <c r="Q6" i="13"/>
  <c r="Q5" i="13"/>
  <c r="V5" i="13" s="1"/>
  <c r="V6" i="13" s="1"/>
  <c r="AA5" i="13" s="1"/>
  <c r="AC7" i="13" s="1"/>
  <c r="O6" i="13"/>
  <c r="H12" i="13"/>
  <c r="AC12" i="13" l="1"/>
  <c r="T10" i="13"/>
  <c r="U10" i="13"/>
  <c r="U5" i="13"/>
  <c r="U6" i="13" s="1"/>
  <c r="U11" i="13" l="1"/>
  <c r="Z10" i="13" s="1"/>
  <c r="T11" i="13"/>
  <c r="Y10" i="13" s="1"/>
  <c r="Z5" i="13"/>
  <c r="Z11" i="13" l="1"/>
  <c r="AA12" i="13" s="1"/>
  <c r="Y13" i="13" s="1"/>
  <c r="E13" i="13" s="1"/>
  <c r="Z6" i="13"/>
  <c r="AA7" i="13" s="1"/>
  <c r="Y8" i="13" s="1"/>
  <c r="E6" i="13" s="1"/>
  <c r="E14" i="13" s="1"/>
  <c r="AA11" i="13" l="1"/>
  <c r="AB12" i="13" s="1"/>
  <c r="Z13" i="13" s="1"/>
  <c r="F13" i="13" s="1"/>
  <c r="AA6" i="13"/>
  <c r="AA13" i="13" l="1"/>
  <c r="G13" i="13" s="1"/>
  <c r="AA8" i="13"/>
  <c r="G6" i="13" s="1"/>
  <c r="G14" i="13" s="1"/>
  <c r="AB7" i="13"/>
  <c r="Z8" i="13" s="1"/>
  <c r="F6" i="13" s="1"/>
  <c r="F14" i="13" s="1"/>
  <c r="H13" i="13" l="1"/>
  <c r="J13" i="13"/>
  <c r="K13" i="13"/>
  <c r="O16" i="13"/>
  <c r="O15" i="13"/>
  <c r="Q16" i="13"/>
  <c r="Q15" i="13"/>
  <c r="V15" i="13" s="1"/>
  <c r="V16" i="13" s="1"/>
  <c r="AA15" i="13" s="1"/>
  <c r="AC17" i="13" s="1"/>
  <c r="P16" i="13"/>
  <c r="P15" i="13"/>
  <c r="H14" i="13"/>
  <c r="H6" i="13"/>
  <c r="F7" i="13"/>
  <c r="H7" i="13"/>
  <c r="H18" i="13" s="1"/>
  <c r="F23" i="13" s="1"/>
  <c r="T15" i="13" l="1"/>
  <c r="U15" i="13"/>
  <c r="U16" i="13" l="1"/>
  <c r="Z15" i="13" s="1"/>
  <c r="T16" i="13"/>
  <c r="Y15" i="13" s="1"/>
  <c r="Z16" i="13" l="1"/>
  <c r="AA17" i="13" s="1"/>
  <c r="Y18" i="13" s="1"/>
  <c r="E15" i="13" s="1"/>
  <c r="AA16" i="13" l="1"/>
  <c r="AB17" i="13" s="1"/>
  <c r="Z18" i="13" s="1"/>
  <c r="F15" i="13" s="1"/>
  <c r="AA18" i="13" l="1"/>
  <c r="G15" i="13" s="1"/>
  <c r="K15" i="13" l="1"/>
  <c r="F16" i="13" s="1"/>
  <c r="J15" i="13"/>
  <c r="J16" i="13" s="1"/>
  <c r="H15" i="13"/>
  <c r="K16" i="13" l="1"/>
  <c r="F18" i="13"/>
  <c r="F20" i="13" l="1"/>
  <c r="E23" i="13"/>
  <c r="G23" i="13" s="1"/>
</calcChain>
</file>

<file path=xl/sharedStrings.xml><?xml version="1.0" encoding="utf-8"?>
<sst xmlns="http://schemas.openxmlformats.org/spreadsheetml/2006/main" count="78" uniqueCount="64">
  <si>
    <t>DTL</t>
  </si>
  <si>
    <t>FTA</t>
  </si>
  <si>
    <t>FTL</t>
  </si>
  <si>
    <t>DTL =</t>
  </si>
  <si>
    <t>SII result</t>
  </si>
  <si>
    <t>DTA/DTL</t>
  </si>
  <si>
    <t>DTA*=</t>
  </si>
  <si>
    <t>SII belasting</t>
  </si>
  <si>
    <t>belasting</t>
  </si>
  <si>
    <t>recoverable Net DTA=</t>
  </si>
  <si>
    <t>eligible for LCB/LCF</t>
  </si>
  <si>
    <t>ineligible for LCB/LCF</t>
  </si>
  <si>
    <t>LCB</t>
  </si>
  <si>
    <t>Na LCB</t>
  </si>
  <si>
    <t>LCF</t>
  </si>
  <si>
    <t>DTL (plus teken)</t>
  </si>
  <si>
    <t>DTA (min teken)</t>
  </si>
  <si>
    <t>Stappenplan</t>
  </si>
  <si>
    <t>Som</t>
  </si>
  <si>
    <t>DTA/DTL incl. carry back/forward</t>
  </si>
  <si>
    <r>
      <rPr>
        <sz val="10"/>
        <color rgb="FF0070C0"/>
        <rFont val="Arial"/>
        <family val="2"/>
      </rPr>
      <t>blauw</t>
    </r>
    <r>
      <rPr>
        <sz val="10"/>
        <rFont val="Arial"/>
        <family val="2"/>
      </rPr>
      <t>= berekende callen</t>
    </r>
  </si>
  <si>
    <r>
      <rPr>
        <sz val="10"/>
        <color rgb="FFFF0000"/>
        <rFont val="Arial"/>
        <family val="2"/>
      </rPr>
      <t>rood</t>
    </r>
    <r>
      <rPr>
        <sz val="10"/>
        <rFont val="Arial"/>
        <family val="2"/>
      </rPr>
      <t>= input cellen</t>
    </r>
  </si>
  <si>
    <t>3)  De DTA die op de balans opgenomen moet worden is de uitkomst uit stap stap 2f. Dit is de netto inwinbare DTA (net recoverable DTA).</t>
  </si>
  <si>
    <t>4) De niet inwinbare DTA is het verschil tussen stap 2f en stap 1d.</t>
  </si>
  <si>
    <t>Niet-belasting teruggave</t>
  </si>
  <si>
    <t>Wel-belasting afdracht</t>
  </si>
  <si>
    <t>a. Stel op de projectie van de DTA en DTL zoals die uit de herwaarderingen volgen.</t>
  </si>
  <si>
    <t>b. Verrekenen de vrijval van de DTA en DTL, uit stap 1a, die binnen hetzelfde kalenderjaar vallen.</t>
  </si>
  <si>
    <t>c. Pas de fiscale regels van carryback en carry forward toe op de uit 1b resterende DTA/DTL uitloop.</t>
  </si>
  <si>
    <t>c. Stel vast de belastingverplichting uit de hoofde van de gesaldeerde toekomstige SII resultaten (incl. carry back en carry forward).</t>
  </si>
  <si>
    <t>SII result incl. carry back/forward</t>
  </si>
  <si>
    <t>e. Stel vast de belastingverplichting uit de hoofde van de gesaldeerde toekomstige SII resultaten + vrijval DTA* (incl. carry back en carry forward).</t>
  </si>
  <si>
    <t>SII + DTA* result</t>
  </si>
  <si>
    <t>SII + DTA* result incl. carry back/forward</t>
  </si>
  <si>
    <t>d. Stel vast de belastingverplichting uit de hoofde van de gesaldeerde toekomstige SII resultaten + vrijval DTA* (excl. carry back en carry forward). Zie note.</t>
  </si>
  <si>
    <t xml:space="preserve">f. De afname in "fiscale" afdracht (stap 2c en stap 2e) is de inwinbare DTA. Immers dit is de belasting besparing als gevolg van de DTA*. </t>
  </si>
  <si>
    <t>a. Stel op de projectie van de toekomstige belastingverplichting (FTL) / belastingvordering (FTA) uit hoofde van toekomstige SII resultaten.</t>
  </si>
  <si>
    <t>b. Stel vast de gesaldeerde toekomstige belastingverplichting/vordering uit de hoofde van de toekomstige SII resultaten (excl. carry back en carry forward).</t>
  </si>
  <si>
    <t>Notes:</t>
  </si>
  <si>
    <t>Recoverable Net DTA</t>
  </si>
  <si>
    <t>5) Waarde uitgestelde belastingen ten behoeve van LAC DT berekeningen</t>
  </si>
  <si>
    <t>proforma</t>
  </si>
  <si>
    <t>c. De LAC DT volgt uit het verschil van stap 5a en 5b: max(0,5b-5a).</t>
  </si>
  <si>
    <t>a. Doorloop stap 1 t/m 4 voor schok.</t>
  </si>
  <si>
    <t>Pre-schok</t>
  </si>
  <si>
    <t>Post-shock</t>
  </si>
  <si>
    <t>LAC DT=</t>
  </si>
  <si>
    <t>post-shock -/- pre-shock</t>
  </si>
  <si>
    <t>b. Doorloop stap 1 t/m 4 na schok. BSCR* schokverlies onmiddellijk toepassen op de SII balans en DTL/DTA, en daarmee indirect ook op FTA/FTL.</t>
  </si>
  <si>
    <t>- Omdat de DTL op 100% moet worden gewaardeerd, speelt deze geen rol meer bij de berekening van de inwinbaarheid van DTA*.</t>
  </si>
  <si>
    <t>- Er wordt geabstraheerd van het feit dat de eerste 1 miljoen winst volledig (niet: 50%) beschikbaar is voor carry back/carry forward.</t>
  </si>
  <si>
    <t>d. De na stap 1c resterende DTA* noteer je nog niet op de SII balans, want dan heb je de inwinbaarheidstoets nodig. 
    De na stap 1c resterende DTL noteer je wel op de SII balans, want waardering op 100%.</t>
  </si>
  <si>
    <t>1)   Begin te bepalen welke DTA/DTL je in principe op de balans zou willen opnemen (vóór inwinbaarheidstoets):</t>
  </si>
  <si>
    <t>2)   Voor de inwinbaarheidstoets van DTA* volgt hieronder een aantal stappen.</t>
  </si>
  <si>
    <t>Stap I. 50% profit. Zie note.</t>
  </si>
  <si>
    <t>Stap II. Loss Carry Back</t>
  </si>
  <si>
    <t>Stap III. Loss Carry Forward</t>
  </si>
  <si>
    <t>(blauw+groen+rood in onderstaande figuur)</t>
  </si>
  <si>
    <t>(blauw+geel in onderstaande figuur)</t>
  </si>
  <si>
    <t>(groen+rood)</t>
  </si>
  <si>
    <t>(geel)</t>
  </si>
  <si>
    <t>recoverable Net DTA=(groen in onderstaande figuur)</t>
  </si>
  <si>
    <t>niet-recoverable Net DTA=(rood in onderstaande figuur)</t>
  </si>
  <si>
    <t>(geel in onderstaande figuur)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</si>
</sst>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 #,##0_ ;_ * \-#,##0_ ;_ * &quot;-&quot;??_ ;_ @_ "/>
  </numFmts>
  <fonts count="11" x14ac:knownFonts="1">
    <font>
      <sz val="9"/>
      <color theme="1"/>
      <name val="Verdana"/>
      <family val="2"/>
    </font>
    <font>
      <sz val="10"/>
      <color theme="1"/>
      <name val="Arial"/>
      <family val="2"/>
    </font>
    <font>
      <sz val="9"/>
      <color theme="1"/>
      <name val="Verdana"/>
      <family val="2"/>
    </font>
    <font>
      <sz val="10"/>
      <color rgb="FFFF0000"/>
      <name val="Arial"/>
      <family val="2"/>
    </font>
    <font>
      <sz val="10"/>
      <name val="Arial"/>
      <family val="2"/>
    </font>
    <font>
      <b/>
      <sz val="10"/>
      <name val="Arial"/>
      <family val="2"/>
    </font>
    <font>
      <sz val="10"/>
      <color rgb="FF0070C0"/>
      <name val="Arial"/>
      <family val="2"/>
    </font>
    <font>
      <b/>
      <sz val="10"/>
      <color theme="1"/>
      <name val="Arial"/>
      <family val="2"/>
    </font>
    <font>
      <sz val="10"/>
      <color theme="4"/>
      <name val="Arial"/>
      <family val="2"/>
    </font>
    <font>
      <sz val="10"/>
      <color rgb="FF00B050"/>
      <name val="Arial"/>
      <family val="2"/>
    </font>
    <font>
      <sz val="10"/>
      <color rgb="FFFFC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2" fillId="0" borderId="0" applyFont="0" applyFill="0" applyBorder="0" applyAlignment="0" applyProtection="0"/>
  </cellStyleXfs>
  <cellXfs count="85">
    <xf numFmtId="0" fontId="0" fillId="0" borderId="0" xfId="0"/>
    <xf numFmtId="0" fontId="1"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vertical="top" wrapText="1"/>
    </xf>
    <xf numFmtId="0" fontId="5" fillId="0" borderId="0" xfId="0" applyFont="1" applyAlignment="1">
      <alignment vertical="top"/>
    </xf>
    <xf numFmtId="0" fontId="7" fillId="0" borderId="0" xfId="0" applyFont="1" applyAlignment="1">
      <alignment horizontal="left" vertical="top"/>
    </xf>
    <xf numFmtId="0" fontId="5" fillId="0" borderId="0" xfId="0" applyFont="1" applyAlignment="1">
      <alignment vertical="top" wrapText="1"/>
    </xf>
    <xf numFmtId="0" fontId="4" fillId="0" borderId="0" xfId="0" quotePrefix="1" applyFont="1" applyAlignment="1">
      <alignment vertical="top" wrapText="1"/>
    </xf>
    <xf numFmtId="0" fontId="1" fillId="0" borderId="0" xfId="0" applyFont="1" applyAlignment="1">
      <alignment vertical="top"/>
    </xf>
    <xf numFmtId="0" fontId="7" fillId="0" borderId="1" xfId="0" applyFont="1" applyBorder="1" applyAlignment="1">
      <alignment vertical="top"/>
    </xf>
    <xf numFmtId="0" fontId="7" fillId="0" borderId="10" xfId="0" applyFont="1" applyBorder="1"/>
    <xf numFmtId="0" fontId="7" fillId="0" borderId="11" xfId="0" applyFont="1" applyBorder="1"/>
    <xf numFmtId="0" fontId="7" fillId="0" borderId="12" xfId="0" applyFont="1" applyBorder="1"/>
    <xf numFmtId="0" fontId="7" fillId="0" borderId="0" xfId="0" applyFont="1" applyAlignment="1">
      <alignment horizontal="right" vertical="top"/>
    </xf>
    <xf numFmtId="0" fontId="7" fillId="0" borderId="0" xfId="0" applyFont="1" applyAlignment="1">
      <alignment vertical="top"/>
    </xf>
    <xf numFmtId="0" fontId="1" fillId="0" borderId="13"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6" fillId="0" borderId="0" xfId="0" applyFont="1" applyAlignment="1">
      <alignment vertical="top"/>
    </xf>
    <xf numFmtId="0" fontId="1" fillId="0" borderId="14"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6" fillId="0" borderId="7" xfId="0" applyFont="1" applyBorder="1" applyAlignment="1">
      <alignment vertical="top"/>
    </xf>
    <xf numFmtId="0" fontId="1" fillId="0" borderId="10"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6" fillId="0" borderId="12" xfId="0" applyFont="1" applyBorder="1" applyAlignment="1">
      <alignment vertical="top"/>
    </xf>
    <xf numFmtId="0" fontId="8" fillId="0" borderId="0" xfId="0" applyFont="1" applyAlignment="1">
      <alignment vertical="top"/>
    </xf>
    <xf numFmtId="0" fontId="1" fillId="0" borderId="2" xfId="0" applyFont="1" applyBorder="1" applyAlignment="1">
      <alignment vertical="top"/>
    </xf>
    <xf numFmtId="0" fontId="1" fillId="0" borderId="3" xfId="0" applyFont="1" applyBorder="1" applyAlignment="1">
      <alignment vertical="top"/>
    </xf>
    <xf numFmtId="164" fontId="1" fillId="0" borderId="3" xfId="1" applyFont="1" applyBorder="1" applyAlignment="1">
      <alignment vertical="top"/>
    </xf>
    <xf numFmtId="0" fontId="1" fillId="0" borderId="4" xfId="0" applyFont="1" applyBorder="1" applyAlignment="1">
      <alignment vertical="top"/>
    </xf>
    <xf numFmtId="165" fontId="6" fillId="2" borderId="11" xfId="0" applyNumberFormat="1" applyFont="1" applyFill="1" applyBorder="1" applyAlignment="1">
      <alignment vertical="top"/>
    </xf>
    <xf numFmtId="0" fontId="6" fillId="2" borderId="11" xfId="0" applyFont="1" applyFill="1" applyBorder="1" applyAlignment="1">
      <alignment vertical="top"/>
    </xf>
    <xf numFmtId="0" fontId="6" fillId="2" borderId="12" xfId="0" applyFont="1" applyFill="1" applyBorder="1" applyAlignment="1">
      <alignment vertical="top"/>
    </xf>
    <xf numFmtId="0" fontId="1" fillId="0" borderId="5" xfId="0" applyFont="1" applyBorder="1" applyAlignment="1">
      <alignment vertical="top"/>
    </xf>
    <xf numFmtId="164" fontId="1" fillId="0" borderId="0" xfId="1" applyFont="1" applyBorder="1" applyAlignment="1">
      <alignment vertical="top"/>
    </xf>
    <xf numFmtId="0" fontId="1" fillId="0" borderId="6" xfId="0" applyFont="1" applyBorder="1" applyAlignment="1">
      <alignment vertical="top"/>
    </xf>
    <xf numFmtId="0" fontId="1" fillId="0" borderId="0" xfId="0" applyFont="1" applyAlignment="1">
      <alignment horizontal="right" vertical="top"/>
    </xf>
    <xf numFmtId="0" fontId="6" fillId="4" borderId="14" xfId="0" applyFont="1" applyFill="1" applyBorder="1" applyAlignment="1">
      <alignment vertical="top"/>
    </xf>
    <xf numFmtId="0" fontId="6" fillId="0" borderId="1" xfId="0" applyFont="1" applyBorder="1" applyAlignment="1">
      <alignment vertical="top"/>
    </xf>
    <xf numFmtId="164" fontId="1" fillId="0" borderId="0" xfId="0" applyNumberFormat="1" applyFont="1" applyAlignment="1">
      <alignment vertical="top"/>
    </xf>
    <xf numFmtId="164" fontId="1" fillId="0" borderId="6" xfId="0" applyNumberFormat="1"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1" fillId="0" borderId="8" xfId="0" applyFont="1" applyBorder="1" applyAlignment="1">
      <alignment vertical="top"/>
    </xf>
    <xf numFmtId="164" fontId="1" fillId="0" borderId="8" xfId="0" applyNumberFormat="1" applyFont="1" applyBorder="1" applyAlignment="1">
      <alignment vertical="top"/>
    </xf>
    <xf numFmtId="0" fontId="7" fillId="0" borderId="9" xfId="0" applyFont="1" applyBorder="1" applyAlignment="1">
      <alignment vertical="top"/>
    </xf>
    <xf numFmtId="0" fontId="7" fillId="0" borderId="0" xfId="0" applyFont="1" applyAlignment="1">
      <alignment vertical="top" wrapText="1"/>
    </xf>
    <xf numFmtId="0" fontId="1" fillId="3" borderId="13"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1" fillId="3" borderId="0" xfId="0" applyFont="1" applyFill="1" applyAlignment="1">
      <alignment vertical="top"/>
    </xf>
    <xf numFmtId="0" fontId="1" fillId="3" borderId="14" xfId="0" applyFont="1" applyFill="1" applyBorder="1" applyAlignment="1">
      <alignment vertical="top"/>
    </xf>
    <xf numFmtId="0" fontId="3" fillId="3" borderId="7" xfId="0" applyFont="1" applyFill="1" applyBorder="1" applyAlignment="1">
      <alignment vertical="top"/>
    </xf>
    <xf numFmtId="0" fontId="3" fillId="3" borderId="8" xfId="0" applyFont="1" applyFill="1" applyBorder="1" applyAlignment="1">
      <alignment vertical="top"/>
    </xf>
    <xf numFmtId="0" fontId="3" fillId="3" borderId="9" xfId="0" applyFont="1" applyFill="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6" fillId="2" borderId="7" xfId="0" applyFont="1" applyFill="1" applyBorder="1" applyAlignment="1">
      <alignment vertical="top"/>
    </xf>
    <xf numFmtId="0" fontId="6" fillId="2" borderId="8" xfId="0" applyFont="1" applyFill="1" applyBorder="1" applyAlignment="1">
      <alignment vertical="top"/>
    </xf>
    <xf numFmtId="0" fontId="6" fillId="2" borderId="9" xfId="0" applyFont="1" applyFill="1" applyBorder="1" applyAlignment="1">
      <alignment vertical="top"/>
    </xf>
    <xf numFmtId="0" fontId="6" fillId="4" borderId="1" xfId="0" applyFont="1" applyFill="1" applyBorder="1" applyAlignment="1">
      <alignment vertical="top"/>
    </xf>
    <xf numFmtId="0" fontId="1" fillId="0" borderId="7" xfId="0" applyFont="1" applyBorder="1" applyAlignment="1">
      <alignment vertical="top"/>
    </xf>
    <xf numFmtId="0" fontId="1" fillId="0" borderId="9" xfId="0" applyFont="1" applyBorder="1" applyAlignment="1">
      <alignment vertical="top"/>
    </xf>
    <xf numFmtId="165" fontId="6" fillId="0" borderId="2" xfId="0" applyNumberFormat="1" applyFont="1" applyBorder="1" applyAlignment="1">
      <alignment vertical="top"/>
    </xf>
    <xf numFmtId="0" fontId="6" fillId="0" borderId="7" xfId="0" applyFont="1" applyBorder="1" applyAlignment="1">
      <alignment horizontal="right" vertical="top"/>
    </xf>
    <xf numFmtId="0" fontId="6" fillId="0" borderId="12" xfId="0" applyFont="1" applyBorder="1" applyAlignment="1">
      <alignment horizontal="left" vertical="top"/>
    </xf>
    <xf numFmtId="0" fontId="6" fillId="0" borderId="0" xfId="0" applyFont="1" applyAlignment="1">
      <alignment horizontal="right" vertical="top"/>
    </xf>
    <xf numFmtId="0" fontId="6" fillId="0" borderId="0" xfId="0" applyFont="1" applyAlignment="1">
      <alignment horizontal="left" vertical="top"/>
    </xf>
    <xf numFmtId="0" fontId="8" fillId="0" borderId="4" xfId="0" applyFont="1" applyBorder="1" applyAlignment="1">
      <alignment vertical="top"/>
    </xf>
    <xf numFmtId="0" fontId="8" fillId="0" borderId="9" xfId="0" applyFont="1" applyBorder="1" applyAlignment="1">
      <alignment vertical="top"/>
    </xf>
    <xf numFmtId="0" fontId="1" fillId="0" borderId="0" xfId="0" quotePrefix="1" applyFont="1" applyAlignment="1">
      <alignment vertical="top"/>
    </xf>
    <xf numFmtId="0" fontId="9" fillId="0" borderId="3" xfId="0" applyFont="1" applyBorder="1" applyAlignment="1">
      <alignment vertical="top"/>
    </xf>
    <xf numFmtId="0" fontId="9" fillId="0" borderId="8" xfId="0" applyFont="1" applyBorder="1" applyAlignment="1">
      <alignment vertical="top"/>
    </xf>
    <xf numFmtId="0" fontId="10" fillId="0" borderId="3" xfId="0" applyFont="1" applyBorder="1" applyAlignment="1">
      <alignment vertical="top"/>
    </xf>
    <xf numFmtId="0" fontId="10" fillId="0" borderId="8" xfId="0" applyFont="1" applyBorder="1" applyAlignment="1">
      <alignment vertical="top"/>
    </xf>
    <xf numFmtId="0" fontId="3" fillId="4" borderId="1" xfId="0" applyFont="1" applyFill="1" applyBorder="1" applyAlignment="1">
      <alignment vertical="top"/>
    </xf>
    <xf numFmtId="0" fontId="9" fillId="4" borderId="1" xfId="0" applyFont="1" applyFill="1" applyBorder="1" applyAlignment="1">
      <alignment vertical="top"/>
    </xf>
    <xf numFmtId="0" fontId="10" fillId="0" borderId="0" xfId="0" applyFont="1" applyAlignment="1">
      <alignment vertical="top"/>
    </xf>
    <xf numFmtId="0" fontId="4" fillId="0" borderId="0" xfId="0" applyFont="1" applyAlignment="1">
      <alignment vertical="top"/>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14566</xdr:colOff>
      <xdr:row>33</xdr:row>
      <xdr:rowOff>0</xdr:rowOff>
    </xdr:from>
    <xdr:to>
      <xdr:col>8</xdr:col>
      <xdr:colOff>25443</xdr:colOff>
      <xdr:row>64</xdr:row>
      <xdr:rowOff>44824</xdr:rowOff>
    </xdr:to>
    <xdr:pic>
      <xdr:nvPicPr>
        <xdr:cNvPr id="2" name="Picture 1">
          <a:extLst>
            <a:ext uri="{FF2B5EF4-FFF2-40B4-BE49-F238E27FC236}">
              <a16:creationId xmlns:a16="http://schemas.microsoft.com/office/drawing/2014/main" id="{AEF29387-E941-FE76-8689-74C225921E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625" y="5524500"/>
          <a:ext cx="14354406" cy="4908177"/>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7AED-63E8-4606-96A7-39B268E980B7}">
  <dimension ref="A1:AC32"/>
  <sheetViews>
    <sheetView tabSelected="1" zoomScale="85" zoomScaleNormal="85" workbookViewId="0"/>
  </sheetViews>
  <sheetFormatPr defaultColWidth="8.69921875" defaultRowHeight="13.2" x14ac:dyDescent="0.2"/>
  <cols>
    <col min="1" max="1" width="6.5" style="8" customWidth="1"/>
    <col min="2" max="2" width="115.19921875" style="3" bestFit="1" customWidth="1"/>
    <col min="3" max="3" width="2.59765625" style="3" customWidth="1"/>
    <col min="4" max="4" width="33.69921875" style="8" bestFit="1" customWidth="1"/>
    <col min="5" max="5" width="10.19921875" style="8" customWidth="1"/>
    <col min="6" max="6" width="8.5" style="8" customWidth="1"/>
    <col min="7" max="8" width="8.69921875" style="8"/>
    <col min="9" max="9" width="3" style="8" customWidth="1"/>
    <col min="10" max="10" width="15" style="8" customWidth="1"/>
    <col min="11" max="11" width="14.19921875" style="8" customWidth="1"/>
    <col min="12" max="12" width="9" style="8" customWidth="1"/>
    <col min="13" max="13" width="9.5" style="8" customWidth="1"/>
    <col min="14" max="14" width="23.09765625" style="8" customWidth="1"/>
    <col min="15" max="16384" width="8.69921875" style="8"/>
  </cols>
  <sheetData>
    <row r="1" spans="1:29" x14ac:dyDescent="0.2">
      <c r="A1" s="4" t="s">
        <v>17</v>
      </c>
    </row>
    <row r="2" spans="1:29" s="14" customFormat="1" x14ac:dyDescent="0.25">
      <c r="A2" s="5" t="s">
        <v>52</v>
      </c>
      <c r="B2" s="4"/>
      <c r="C2" s="4"/>
      <c r="D2" s="9"/>
      <c r="E2" s="10">
        <v>1</v>
      </c>
      <c r="F2" s="11">
        <v>2</v>
      </c>
      <c r="G2" s="12">
        <v>3</v>
      </c>
      <c r="H2" s="13" t="s">
        <v>18</v>
      </c>
    </row>
    <row r="3" spans="1:29" x14ac:dyDescent="0.2">
      <c r="B3" s="2" t="s">
        <v>26</v>
      </c>
      <c r="C3" s="2"/>
      <c r="D3" s="15" t="s">
        <v>16</v>
      </c>
      <c r="E3" s="16">
        <v>-120</v>
      </c>
      <c r="F3" s="17">
        <v>-60</v>
      </c>
      <c r="G3" s="18">
        <v>-20</v>
      </c>
      <c r="H3" s="19">
        <f>SUM(E3:G3)</f>
        <v>-200</v>
      </c>
      <c r="J3" s="8" t="s">
        <v>57</v>
      </c>
    </row>
    <row r="4" spans="1:29" x14ac:dyDescent="0.2">
      <c r="D4" s="20" t="s">
        <v>15</v>
      </c>
      <c r="E4" s="21">
        <v>20</v>
      </c>
      <c r="F4" s="22">
        <v>100</v>
      </c>
      <c r="G4" s="23">
        <v>120</v>
      </c>
      <c r="H4" s="24">
        <f>SUM(E4:G4)</f>
        <v>240</v>
      </c>
      <c r="J4" s="8" t="s">
        <v>58</v>
      </c>
      <c r="N4" s="8" t="s">
        <v>54</v>
      </c>
      <c r="S4" s="8" t="s">
        <v>55</v>
      </c>
      <c r="X4" s="8" t="s">
        <v>56</v>
      </c>
    </row>
    <row r="5" spans="1:29" x14ac:dyDescent="0.2">
      <c r="B5" s="2" t="s">
        <v>27</v>
      </c>
      <c r="C5" s="2"/>
      <c r="D5" s="25" t="s">
        <v>5</v>
      </c>
      <c r="E5" s="26">
        <f>SUM(E3:E4)</f>
        <v>-100</v>
      </c>
      <c r="F5" s="27">
        <f>SUM(F3:F4)</f>
        <v>40</v>
      </c>
      <c r="G5" s="28">
        <f>SUM(G3:G4)</f>
        <v>100</v>
      </c>
      <c r="H5" s="29">
        <f>SUM(E5:G5)</f>
        <v>40</v>
      </c>
      <c r="N5" s="30" t="s">
        <v>10</v>
      </c>
      <c r="O5" s="31">
        <f>IF(E5&gt;0,E5*50%,E5)</f>
        <v>-100</v>
      </c>
      <c r="P5" s="31">
        <f>IF(F5&gt;0,F5*50%,F5)</f>
        <v>20</v>
      </c>
      <c r="Q5" s="31">
        <f>IF(G5&gt;0,G5*50%,G5)</f>
        <v>50</v>
      </c>
      <c r="R5" s="31"/>
      <c r="S5" s="31" t="s">
        <v>12</v>
      </c>
      <c r="T5" s="32">
        <f>IF(P5&lt;0,IF(O5&gt;0,MAX(-O5,P5),0),0)</f>
        <v>0</v>
      </c>
      <c r="U5" s="32">
        <f>IF(P5&lt;0,IF(O5&gt;0,IF(SUM($O5:O5)+SUM($T5:T5)&gt;=0,MIN(-T5,-P5),0),0),IF(Q5&lt;0,IF(SUM($O5:P5)+SUM($T5:T5)&gt;=0,MAX(-SUM($O5:P5)-SUM($T5:T5),Q5,-P5),0),0))</f>
        <v>0</v>
      </c>
      <c r="V5" s="32">
        <f>IF(Q5&lt;0,IF(P5&gt;0,IF(SUM($O5:P5)+SUM($T5:U5)&gt;=0,MIN(-U5,-Q5),0),0),IF(R5&lt;0,IF(SUM($O5:Q5)+SUM($T5:U5)&gt;=0,MAX(-SUM($O5:Q5)-SUM($T5:U5),R5,-Q5),0),0))</f>
        <v>0</v>
      </c>
      <c r="W5" s="32"/>
      <c r="X5" s="32"/>
      <c r="Y5" s="32">
        <f>IF(T6&lt;0,-T6,0)</f>
        <v>100</v>
      </c>
      <c r="Z5" s="32">
        <f t="shared" ref="Z5:AA5" si="0">IF(U6&lt;0,-U6,0)</f>
        <v>0</v>
      </c>
      <c r="AA5" s="32">
        <f t="shared" si="0"/>
        <v>0</v>
      </c>
      <c r="AB5" s="31"/>
      <c r="AC5" s="33"/>
    </row>
    <row r="6" spans="1:29" x14ac:dyDescent="0.2">
      <c r="B6" s="2" t="s">
        <v>28</v>
      </c>
      <c r="C6" s="2"/>
      <c r="D6" s="25" t="s">
        <v>19</v>
      </c>
      <c r="E6" s="34">
        <f>E5+T5+Y8</f>
        <v>-30</v>
      </c>
      <c r="F6" s="35">
        <f>F5+U5+Z8</f>
        <v>20</v>
      </c>
      <c r="G6" s="36">
        <f>G5+V5+AA8</f>
        <v>50</v>
      </c>
      <c r="H6" s="19">
        <f>SUM(E6:G6)</f>
        <v>40</v>
      </c>
      <c r="N6" s="37" t="s">
        <v>11</v>
      </c>
      <c r="O6" s="8">
        <f>IF(E5&gt;0,E5*50%,0)</f>
        <v>0</v>
      </c>
      <c r="P6" s="8">
        <f>IF(F5&gt;0,F5*50%,0)</f>
        <v>20</v>
      </c>
      <c r="Q6" s="8">
        <f>IF(G5&gt;0,G5*50%,0)</f>
        <v>50</v>
      </c>
      <c r="S6" s="8" t="s">
        <v>13</v>
      </c>
      <c r="T6" s="38">
        <f>T5+O5</f>
        <v>-100</v>
      </c>
      <c r="U6" s="38">
        <f>U5+P5</f>
        <v>20</v>
      </c>
      <c r="V6" s="38">
        <f>V5+Q5</f>
        <v>50</v>
      </c>
      <c r="W6" s="38"/>
      <c r="X6" s="38"/>
      <c r="Y6" s="38"/>
      <c r="Z6" s="38">
        <f>MAX(0,Y5-MAX(0,U6))</f>
        <v>80</v>
      </c>
      <c r="AA6" s="38">
        <f>MAX(0,(Z5-MAX(0,V6))-(AA7-Z6))</f>
        <v>0</v>
      </c>
      <c r="AC6" s="39"/>
    </row>
    <row r="7" spans="1:29" ht="26.4" x14ac:dyDescent="0.2">
      <c r="B7" s="2" t="s">
        <v>51</v>
      </c>
      <c r="C7" s="2"/>
      <c r="D7" s="40" t="s">
        <v>6</v>
      </c>
      <c r="F7" s="41">
        <f>SUMIF(E6:G6,"&lt;0")</f>
        <v>-30</v>
      </c>
      <c r="G7" s="40" t="s">
        <v>3</v>
      </c>
      <c r="H7" s="42">
        <f>SUMIF(E6:G6,"&gt;0")</f>
        <v>70</v>
      </c>
      <c r="N7" s="37"/>
      <c r="T7" s="38"/>
      <c r="U7" s="38"/>
      <c r="V7" s="38"/>
      <c r="W7" s="38"/>
      <c r="X7" s="38"/>
      <c r="Y7" s="38"/>
      <c r="Z7" s="38"/>
      <c r="AA7" s="38">
        <f>MAX(0,Z6-MAX(0,V6))</f>
        <v>30</v>
      </c>
      <c r="AB7" s="43">
        <f>AA6</f>
        <v>0</v>
      </c>
      <c r="AC7" s="44">
        <f>AA5</f>
        <v>0</v>
      </c>
    </row>
    <row r="8" spans="1:29" x14ac:dyDescent="0.2">
      <c r="B8" s="2"/>
      <c r="C8" s="2"/>
      <c r="E8" s="40"/>
      <c r="F8" s="1" t="s">
        <v>59</v>
      </c>
      <c r="G8" s="40"/>
      <c r="H8" s="1" t="s">
        <v>60</v>
      </c>
      <c r="N8" s="45"/>
      <c r="O8" s="46"/>
      <c r="P8" s="46"/>
      <c r="Q8" s="46"/>
      <c r="R8" s="46"/>
      <c r="S8" s="46"/>
      <c r="T8" s="46"/>
      <c r="U8" s="46"/>
      <c r="V8" s="46"/>
      <c r="W8" s="46"/>
      <c r="X8" s="47" t="s">
        <v>14</v>
      </c>
      <c r="Y8" s="48">
        <f>SUM(Y5:Y7)-AA7</f>
        <v>70</v>
      </c>
      <c r="Z8" s="48">
        <f>SUM(Z5:Z7)-SUM(Y5:Y7)-AB7</f>
        <v>-20</v>
      </c>
      <c r="AA8" s="48">
        <f>SUM(AA5:AA7)-SUM(Z5:Z7)-AC7</f>
        <v>-50</v>
      </c>
      <c r="AB8" s="46"/>
      <c r="AC8" s="49"/>
    </row>
    <row r="9" spans="1:29" s="14" customFormat="1" ht="24.6" customHeight="1" x14ac:dyDescent="0.2">
      <c r="A9" s="5" t="s">
        <v>53</v>
      </c>
      <c r="B9" s="6"/>
      <c r="C9" s="6"/>
      <c r="J9" s="50" t="s">
        <v>24</v>
      </c>
      <c r="K9" s="50" t="s">
        <v>25</v>
      </c>
    </row>
    <row r="10" spans="1:29" x14ac:dyDescent="0.2">
      <c r="A10" s="1"/>
      <c r="B10" s="3" t="s">
        <v>36</v>
      </c>
      <c r="D10" s="51" t="s">
        <v>1</v>
      </c>
      <c r="E10" s="52">
        <v>-20</v>
      </c>
      <c r="F10" s="53">
        <v>-20</v>
      </c>
      <c r="G10" s="54">
        <v>0</v>
      </c>
      <c r="H10" s="55"/>
      <c r="N10" s="30" t="s">
        <v>10</v>
      </c>
      <c r="O10" s="31">
        <f>IF(E12&gt;0,E12*50%,E12)</f>
        <v>-20</v>
      </c>
      <c r="P10" s="31">
        <f>IF(F12&gt;0,F12*50%,F12)</f>
        <v>-10</v>
      </c>
      <c r="Q10" s="31">
        <f>IF(G12&gt;0,G12*50%,G12)</f>
        <v>50</v>
      </c>
      <c r="R10" s="31"/>
      <c r="S10" s="31" t="s">
        <v>12</v>
      </c>
      <c r="T10" s="32">
        <f>IF(P10&lt;0,IF(O10&gt;0,MAX(-O10,P10),0),0)</f>
        <v>0</v>
      </c>
      <c r="U10" s="32">
        <f>IF(P10&lt;0,IF(O10&gt;0,IF(SUM($O10:O10)+SUM($T10:T10)&gt;=0,MIN(-T10,-P10),0),0),IF(Q10&lt;0,IF(SUM($O10:P10)+SUM($T10:T10)&gt;=0,MAX(-SUM($O10:P10)-SUM($T10:T10),Q10,-P10),0),0))</f>
        <v>0</v>
      </c>
      <c r="V10" s="32">
        <f>IF(Q10&lt;0,IF(P10&gt;0,IF(SUM($O10:P10)+SUM($T10:U10)&gt;=0,MIN(-U10,-Q10),0),0),IF(R10&lt;0,IF(SUM($O10:Q10)+SUM($T10:U10)&gt;=0,MAX(-SUM($O10:Q10)-SUM($T10:U10),R10,-Q10),0),0))</f>
        <v>0</v>
      </c>
      <c r="W10" s="32"/>
      <c r="X10" s="32"/>
      <c r="Y10" s="32">
        <f>IF(T11&lt;0,-T11,0)</f>
        <v>20</v>
      </c>
      <c r="Z10" s="32">
        <f>IF(U11&lt;0,-U11,0)</f>
        <v>10</v>
      </c>
      <c r="AA10" s="32">
        <f>IF(V11&lt;0,-V11,0)</f>
        <v>0</v>
      </c>
      <c r="AB10" s="31"/>
      <c r="AC10" s="33"/>
    </row>
    <row r="11" spans="1:29" x14ac:dyDescent="0.2">
      <c r="A11" s="1"/>
      <c r="D11" s="56" t="s">
        <v>2</v>
      </c>
      <c r="E11" s="57">
        <v>0</v>
      </c>
      <c r="F11" s="58">
        <v>10</v>
      </c>
      <c r="G11" s="59">
        <v>100</v>
      </c>
      <c r="H11" s="55"/>
      <c r="N11" s="37" t="s">
        <v>11</v>
      </c>
      <c r="O11" s="8">
        <f>IF(E12&gt;0,E12*50%,0)</f>
        <v>0</v>
      </c>
      <c r="P11" s="8">
        <f>IF(F12&gt;0,F12*50%,0)</f>
        <v>0</v>
      </c>
      <c r="Q11" s="8">
        <f>IF(G12&gt;0,G12*50%,0)</f>
        <v>50</v>
      </c>
      <c r="S11" s="8" t="s">
        <v>13</v>
      </c>
      <c r="T11" s="38">
        <f>T10+O10</f>
        <v>-20</v>
      </c>
      <c r="U11" s="38">
        <f>U10+P10</f>
        <v>-10</v>
      </c>
      <c r="V11" s="38">
        <f>V10+Q10</f>
        <v>50</v>
      </c>
      <c r="W11" s="38"/>
      <c r="X11" s="38"/>
      <c r="Y11" s="38"/>
      <c r="Z11" s="38">
        <f>MAX(0,Y10-MAX(0,U11))</f>
        <v>20</v>
      </c>
      <c r="AA11" s="38">
        <f>MAX(0,(Z10-MAX(0,V11))-(AA12-Z11))</f>
        <v>0</v>
      </c>
      <c r="AC11" s="39"/>
    </row>
    <row r="12" spans="1:29" ht="26.4" x14ac:dyDescent="0.2">
      <c r="B12" s="2" t="s">
        <v>37</v>
      </c>
      <c r="C12" s="2"/>
      <c r="D12" s="15" t="s">
        <v>4</v>
      </c>
      <c r="E12" s="60">
        <f>SUM(E10:E11)</f>
        <v>-20</v>
      </c>
      <c r="F12" s="61">
        <f>SUM(F10:F11)</f>
        <v>-10</v>
      </c>
      <c r="G12" s="62">
        <f>SUM(G10:G11)</f>
        <v>100</v>
      </c>
      <c r="H12" s="19">
        <f t="shared" ref="H12:H13" si="1">SUM(E12:G12)</f>
        <v>70</v>
      </c>
      <c r="N12" s="37"/>
      <c r="T12" s="38"/>
      <c r="U12" s="38"/>
      <c r="V12" s="38"/>
      <c r="W12" s="38"/>
      <c r="X12" s="38"/>
      <c r="Y12" s="38"/>
      <c r="Z12" s="38"/>
      <c r="AA12" s="38">
        <f>MAX(0,Z11-MAX(0,V11))</f>
        <v>0</v>
      </c>
      <c r="AB12" s="43">
        <f>AA11</f>
        <v>0</v>
      </c>
      <c r="AC12" s="44">
        <f>AA10</f>
        <v>0</v>
      </c>
    </row>
    <row r="13" spans="1:29" ht="15" customHeight="1" x14ac:dyDescent="0.2">
      <c r="B13" s="2" t="s">
        <v>29</v>
      </c>
      <c r="C13" s="2"/>
      <c r="D13" s="20" t="s">
        <v>30</v>
      </c>
      <c r="E13" s="63">
        <f>E12+T10+Y13</f>
        <v>0</v>
      </c>
      <c r="F13" s="64">
        <f>F12+U10+Z13</f>
        <v>0</v>
      </c>
      <c r="G13" s="65">
        <f>G12+V10+AA13</f>
        <v>70</v>
      </c>
      <c r="H13" s="19">
        <f t="shared" si="1"/>
        <v>70</v>
      </c>
      <c r="I13" s="19"/>
      <c r="J13" s="19">
        <f>SUMIF(E13:G13,"&lt;0")</f>
        <v>0</v>
      </c>
      <c r="K13" s="66">
        <f>SUMIF(E13:G13,"&gt;0")</f>
        <v>70</v>
      </c>
      <c r="L13" s="8" t="s">
        <v>7</v>
      </c>
      <c r="N13" s="67"/>
      <c r="O13" s="47"/>
      <c r="P13" s="47"/>
      <c r="Q13" s="47"/>
      <c r="R13" s="47"/>
      <c r="S13" s="47"/>
      <c r="T13" s="47"/>
      <c r="U13" s="47"/>
      <c r="V13" s="47"/>
      <c r="W13" s="47"/>
      <c r="X13" s="47" t="s">
        <v>14</v>
      </c>
      <c r="Y13" s="48">
        <f>SUM(Y10:Y12)-AA12</f>
        <v>20</v>
      </c>
      <c r="Z13" s="48">
        <f>SUM(Z10:Z12)-SUM(Y10:Y12)-AB12</f>
        <v>10</v>
      </c>
      <c r="AA13" s="48">
        <f>SUM(AA10:AA12)-SUM(Z10:Z12)-AC12</f>
        <v>-30</v>
      </c>
      <c r="AB13" s="47"/>
      <c r="AC13" s="68"/>
    </row>
    <row r="14" spans="1:29" ht="26.4" x14ac:dyDescent="0.2">
      <c r="B14" s="2" t="s">
        <v>34</v>
      </c>
      <c r="C14" s="2"/>
      <c r="D14" s="15" t="s">
        <v>32</v>
      </c>
      <c r="E14" s="69">
        <f>E12+MIN(0,E6)</f>
        <v>-50</v>
      </c>
      <c r="F14" s="61">
        <f>F12+MIN(0,F6)</f>
        <v>-10</v>
      </c>
      <c r="G14" s="62">
        <f>G12+MIN(0,G6)</f>
        <v>100</v>
      </c>
      <c r="H14" s="19">
        <f>SUM(E14:G14)</f>
        <v>40</v>
      </c>
      <c r="I14" s="19"/>
      <c r="J14" s="19"/>
      <c r="K14" s="19"/>
    </row>
    <row r="15" spans="1:29" x14ac:dyDescent="0.2">
      <c r="B15" s="2" t="s">
        <v>31</v>
      </c>
      <c r="C15" s="2"/>
      <c r="D15" s="20" t="s">
        <v>33</v>
      </c>
      <c r="E15" s="63">
        <f>E14+T15+Y18</f>
        <v>0</v>
      </c>
      <c r="F15" s="64">
        <f>F14+U15+Z18</f>
        <v>-10</v>
      </c>
      <c r="G15" s="65">
        <f>G14+V15+AA18</f>
        <v>50</v>
      </c>
      <c r="H15" s="19">
        <f>SUM(E15:G15)</f>
        <v>40</v>
      </c>
      <c r="I15" s="19"/>
      <c r="J15" s="19">
        <f>SUMIF(E15:G15,"&lt;0")</f>
        <v>-10</v>
      </c>
      <c r="K15" s="66">
        <f>SUMIF(E15:G15,"&gt;0")</f>
        <v>50</v>
      </c>
      <c r="L15" s="8" t="s">
        <v>8</v>
      </c>
      <c r="N15" s="30" t="s">
        <v>10</v>
      </c>
      <c r="O15" s="31">
        <f>IF(E14&gt;0,E14*50%,E14)</f>
        <v>-50</v>
      </c>
      <c r="P15" s="31">
        <f>IF(F14&gt;0,F14*50%,F14)</f>
        <v>-10</v>
      </c>
      <c r="Q15" s="31">
        <f>IF(G14&gt;0,G14*50%,G14)</f>
        <v>50</v>
      </c>
      <c r="R15" s="31"/>
      <c r="S15" s="31" t="s">
        <v>12</v>
      </c>
      <c r="T15" s="32">
        <f>IF(P15&lt;0,IF(O15&gt;0,MAX(-O15,P15),0),0)</f>
        <v>0</v>
      </c>
      <c r="U15" s="32">
        <f>IF(P15&lt;0,IF(O15&gt;0,IF(SUM($O15:O15)+SUM($T15:T15)&gt;=0,MIN(-T15,-P15),0),0),IF(Q15&lt;0,IF(SUM($O15:P15)+SUM($T15:T15)&gt;=0,MAX(-SUM($O15:P15)-SUM($T15:T15),Q15,-P15),0),0))</f>
        <v>0</v>
      </c>
      <c r="V15" s="32">
        <f>IF(Q15&lt;0,IF(P15&gt;0,IF(SUM($O15:P15)+SUM($T15:U15)&gt;=0,MIN(-U15,-Q15),0),0),IF(R15&lt;0,IF(SUM($O15:Q15)+SUM($T15:U15)&gt;=0,MAX(-SUM($O15:Q15)-SUM($T15:U15),R15,-Q15),0),0))</f>
        <v>0</v>
      </c>
      <c r="W15" s="32"/>
      <c r="X15" s="32"/>
      <c r="Y15" s="32">
        <f>IF(T16&lt;0,-T16,0)</f>
        <v>50</v>
      </c>
      <c r="Z15" s="32">
        <f>IF(U16&lt;0,-U16,0)</f>
        <v>10</v>
      </c>
      <c r="AA15" s="32">
        <f>IF(V16&lt;0,-V16,0)</f>
        <v>0</v>
      </c>
      <c r="AB15" s="31"/>
      <c r="AC15" s="33"/>
    </row>
    <row r="16" spans="1:29" x14ac:dyDescent="0.2">
      <c r="B16" s="2" t="s">
        <v>35</v>
      </c>
      <c r="C16" s="2"/>
      <c r="D16" s="1" t="s">
        <v>9</v>
      </c>
      <c r="E16" s="19"/>
      <c r="F16" s="41">
        <f>-MAX(K13-K15,0)</f>
        <v>-20</v>
      </c>
      <c r="G16" s="70"/>
      <c r="H16" s="71"/>
      <c r="I16" s="19"/>
      <c r="J16" s="19">
        <f>J15-J13</f>
        <v>-10</v>
      </c>
      <c r="K16" s="19">
        <f>K15-K13</f>
        <v>-20</v>
      </c>
      <c r="N16" s="37" t="s">
        <v>11</v>
      </c>
      <c r="O16" s="8">
        <f>IF(E14&gt;0,E14*50%,0)</f>
        <v>0</v>
      </c>
      <c r="P16" s="8">
        <f>IF(F14&gt;0,F14*50%,0)</f>
        <v>0</v>
      </c>
      <c r="Q16" s="8">
        <f>IF(G14&gt;0,G14*50%,0)</f>
        <v>50</v>
      </c>
      <c r="S16" s="8" t="s">
        <v>13</v>
      </c>
      <c r="T16" s="8">
        <f>T15+O15</f>
        <v>-50</v>
      </c>
      <c r="U16" s="8">
        <f>U15+P15</f>
        <v>-10</v>
      </c>
      <c r="V16" s="8">
        <f>V15+Q15</f>
        <v>50</v>
      </c>
      <c r="Y16" s="43"/>
      <c r="Z16" s="43">
        <f>MAX(0,Y15-MAX(0,U16))</f>
        <v>50</v>
      </c>
      <c r="AA16" s="43">
        <f>MAX(0,(Z15-MAX(0,V16))-(AA17-Z16))</f>
        <v>10</v>
      </c>
      <c r="AC16" s="39"/>
    </row>
    <row r="17" spans="1:29" x14ac:dyDescent="0.2">
      <c r="B17" s="2"/>
      <c r="C17" s="2"/>
      <c r="E17" s="72"/>
      <c r="F17" s="73"/>
      <c r="G17" s="72"/>
      <c r="H17" s="73"/>
      <c r="I17" s="19"/>
      <c r="J17" s="19"/>
      <c r="K17" s="19"/>
      <c r="N17" s="37"/>
      <c r="T17" s="38"/>
      <c r="U17" s="38"/>
      <c r="V17" s="38"/>
      <c r="W17" s="38"/>
      <c r="X17" s="38"/>
      <c r="Y17" s="38"/>
      <c r="Z17" s="38"/>
      <c r="AA17" s="38">
        <f>MAX(0,Z16-MAX(0,V16))</f>
        <v>0</v>
      </c>
      <c r="AB17" s="43">
        <f>AA16</f>
        <v>10</v>
      </c>
      <c r="AC17" s="44">
        <f>AA15</f>
        <v>0</v>
      </c>
    </row>
    <row r="18" spans="1:29" x14ac:dyDescent="0.2">
      <c r="A18" s="5" t="s">
        <v>22</v>
      </c>
      <c r="D18" s="1" t="s">
        <v>61</v>
      </c>
      <c r="E18" s="19"/>
      <c r="F18" s="82">
        <f>F16</f>
        <v>-20</v>
      </c>
      <c r="G18" s="19" t="s">
        <v>3</v>
      </c>
      <c r="H18" s="83">
        <f>H7</f>
        <v>70</v>
      </c>
      <c r="I18" s="19"/>
      <c r="J18" s="84" t="s">
        <v>63</v>
      </c>
      <c r="K18" s="19"/>
      <c r="N18" s="67"/>
      <c r="O18" s="47"/>
      <c r="P18" s="47"/>
      <c r="Q18" s="47"/>
      <c r="R18" s="47"/>
      <c r="S18" s="47"/>
      <c r="T18" s="47"/>
      <c r="U18" s="47"/>
      <c r="V18" s="47"/>
      <c r="W18" s="47"/>
      <c r="X18" s="47" t="s">
        <v>14</v>
      </c>
      <c r="Y18" s="48">
        <f>SUM(Y15:Y17)-AA17</f>
        <v>50</v>
      </c>
      <c r="Z18" s="48">
        <f>SUM(Z15:Z17)-SUM(Y15:Y17)-AB17</f>
        <v>0</v>
      </c>
      <c r="AA18" s="48">
        <f>SUM(AA15:AA17)-SUM(Z15:Z17)-AC17</f>
        <v>-50</v>
      </c>
      <c r="AB18" s="47"/>
      <c r="AC18" s="68"/>
    </row>
    <row r="19" spans="1:29" x14ac:dyDescent="0.2">
      <c r="A19" s="5"/>
      <c r="D19" s="1"/>
      <c r="E19" s="19"/>
      <c r="F19" s="19"/>
      <c r="G19" s="19"/>
      <c r="H19" s="19"/>
      <c r="I19" s="19"/>
      <c r="J19" s="19"/>
      <c r="K19" s="19"/>
    </row>
    <row r="20" spans="1:29" x14ac:dyDescent="0.2">
      <c r="A20" s="5" t="s">
        <v>23</v>
      </c>
      <c r="D20" s="1" t="s">
        <v>62</v>
      </c>
      <c r="E20" s="19"/>
      <c r="F20" s="81">
        <f>F7-F18</f>
        <v>-10</v>
      </c>
      <c r="G20" s="19"/>
      <c r="H20" s="19"/>
      <c r="I20" s="19"/>
      <c r="J20" s="19"/>
      <c r="K20" s="19"/>
    </row>
    <row r="21" spans="1:29" x14ac:dyDescent="0.2">
      <c r="E21" s="19"/>
      <c r="F21" s="19"/>
      <c r="G21" s="19"/>
      <c r="H21" s="19"/>
      <c r="I21" s="19"/>
      <c r="J21" s="19"/>
      <c r="K21" s="19"/>
    </row>
    <row r="22" spans="1:29" x14ac:dyDescent="0.2">
      <c r="A22" s="5" t="s">
        <v>40</v>
      </c>
      <c r="E22" s="8" t="s">
        <v>39</v>
      </c>
      <c r="F22" s="8" t="s">
        <v>0</v>
      </c>
      <c r="G22" s="8" t="s">
        <v>18</v>
      </c>
    </row>
    <row r="23" spans="1:29" x14ac:dyDescent="0.2">
      <c r="B23" s="8" t="s">
        <v>43</v>
      </c>
      <c r="D23" s="30" t="s">
        <v>44</v>
      </c>
      <c r="E23" s="77">
        <f>F18</f>
        <v>-20</v>
      </c>
      <c r="F23" s="79">
        <f>H18</f>
        <v>70</v>
      </c>
      <c r="G23" s="74">
        <f>E23+F23</f>
        <v>50</v>
      </c>
    </row>
    <row r="24" spans="1:29" x14ac:dyDescent="0.2">
      <c r="B24" s="8" t="s">
        <v>48</v>
      </c>
      <c r="D24" s="67" t="s">
        <v>45</v>
      </c>
      <c r="E24" s="78" t="s">
        <v>41</v>
      </c>
      <c r="F24" s="80" t="s">
        <v>41</v>
      </c>
      <c r="G24" s="75" t="s">
        <v>41</v>
      </c>
    </row>
    <row r="25" spans="1:29" x14ac:dyDescent="0.2">
      <c r="B25" s="8" t="s">
        <v>42</v>
      </c>
      <c r="D25" s="8" t="s">
        <v>46</v>
      </c>
      <c r="F25" s="29"/>
      <c r="G25" s="29" t="s">
        <v>47</v>
      </c>
    </row>
    <row r="26" spans="1:29" x14ac:dyDescent="0.2">
      <c r="B26" s="8"/>
    </row>
    <row r="28" spans="1:29" x14ac:dyDescent="0.2">
      <c r="B28" s="3" t="s">
        <v>38</v>
      </c>
    </row>
    <row r="29" spans="1:29" x14ac:dyDescent="0.2">
      <c r="B29" s="7" t="s">
        <v>49</v>
      </c>
    </row>
    <row r="30" spans="1:29" x14ac:dyDescent="0.2">
      <c r="B30" s="76" t="s">
        <v>50</v>
      </c>
    </row>
    <row r="31" spans="1:29" x14ac:dyDescent="0.2">
      <c r="B31" s="3" t="s">
        <v>21</v>
      </c>
    </row>
    <row r="32" spans="1:29" x14ac:dyDescent="0.2">
      <c r="B32" s="3" t="s">
        <v>20</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60fb6c6a-c0d2-4edd-84cb-f070128f5499" ContentTypeId="0x010100BA1D3F729B6F774A9C4C717B1554648901" PreviousValue="false"/>
</file>

<file path=customXml/item2.xml><?xml version="1.0" encoding="utf-8"?>
<?mso-contentType ?>
<p:Policy xmlns:p="office.server.policy" id="" local="true">
  <p:Name>Verbond Document</p:Name>
  <p:Description/>
  <p:Statement/>
  <p:PolicyItems>
    <p:PolicyItem featureId="Microsoft.Office.RecordsManagement.PolicyFeatures.PolicyLabel" staticId="0x010100BA1D3F729B6F774A9C4C717B15546489|666758081" UniqueId="9794685c-2944-48c1-93f3-3df3994c7e19">
      <p:Name>Labels</p:Name>
      <p:Description>Hiermee kunt u labels genereren die in Microsoft Office-documenten kunnen worden ingevoegd zodat documenteigenschappen of andere belangrijke informatie bij het afdrukken wordt afgedrukt. Met labels kan ook naar documenten worden gezocht.</p:Description>
      <p:CustomData>
        <label>
          <properties>
            <width>1.5748031496063</width>
            <height>0.78740157480315</height>
            <justification>Left</justification>
            <font>Arial</font>
          </properties>
          <segment type="metadata">_dlc_DocId</segment>
        </label>
      </p:CustomData>
    </p:PolicyItem>
  </p:PolicyItems>
</p:Policy>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TaxCatchAll xmlns="a172fef1-6015-4b38-98d7-982327efe194" xsi:nil="true"/>
    <a97f66e0f358421d95b00d13508722e1 xmlns="2f946db7-5b91-4dca-a061-2794fba10647">
      <Terms xmlns="http://schemas.microsoft.com/office/infopath/2007/PartnerControls"/>
    </a97f66e0f358421d95b00d13508722e1>
    <VerbondStatus xmlns="2f946db7-5b91-4dca-a061-2794fba10647" xsi:nil="true"/>
    <VerbondClassificatie xmlns="2f946db7-5b91-4dca-a061-2794fba10647" xsi:nil="true"/>
    <DLCPolicyLabelLock xmlns="a172fef1-6015-4b38-98d7-982327efe194" xsi:nil="true"/>
    <jafc44dd874a4c3bafc7d26630e142c3 xmlns="2f946db7-5b91-4dca-a061-2794fba10647">
      <Terms xmlns="http://schemas.microsoft.com/office/infopath/2007/PartnerControls"/>
    </jafc44dd874a4c3bafc7d26630e142c3>
    <VerbondBewerkercode xmlns="2f946db7-5b91-4dca-a061-2794fba10647" xsi:nil="true"/>
    <p857317423614a359f7792c14a99f009 xmlns="2f946db7-5b91-4dca-a061-2794fba10647">
      <Terms xmlns="http://schemas.microsoft.com/office/infopath/2007/PartnerControls"/>
    </p857317423614a359f7792c14a99f009>
    <Verbondciculairenummer xmlns="2f946db7-5b91-4dca-a061-2794fba10647" xsi:nil="true"/>
    <TaxKeywordTaxHTField xmlns="a172fef1-6015-4b38-98d7-982327efe194">
      <Terms xmlns="http://schemas.microsoft.com/office/infopath/2007/PartnerControls"/>
    </TaxKeywordTaxHTField>
    <VerbondVergaderlocatie xmlns="2f946db7-5b91-4dca-a061-2794fba10647" xsi:nil="true"/>
    <VerbondVergadertijdstip xmlns="2f946db7-5b91-4dca-a061-2794fba10647" xsi:nil="true"/>
    <p6760fdd06c5428ba5c2d2c5a4c9f799 xmlns="2f946db7-5b91-4dca-a061-2794fba10647">
      <Terms xmlns="http://schemas.microsoft.com/office/infopath/2007/PartnerControls"/>
    </p6760fdd06c5428ba5c2d2c5a4c9f799>
    <DLCPolicyLabelClientValue xmlns="a172fef1-6015-4b38-98d7-982327efe194">2023-2085718095-5980</DLCPolicyLabelClientValue>
    <Vergaderdatum_x0020_New xmlns="a172fef1-6015-4b38-98d7-982327efe194" xsi:nil="true"/>
    <VerbondOnderwerp xmlns="2f946db7-5b91-4dca-a061-2794fba10647" xsi:nil="true"/>
    <VerbondDagtekening xmlns="2f946db7-5b91-4dca-a061-2794fba10647">2023-12-11T13:46:58+00:00</VerbondDagtekening>
    <_dlc_DocId xmlns="f945dbf1-a8ec-409d-b0bc-4a7fa4b8938c">2023-2085718095-5980</_dlc_DocId>
    <_dlc_DocIdUrl xmlns="f945dbf1-a8ec-409d-b0bc-4a7fa4b8938c">
      <Url>https://verzekeraarsnl.sharepoint.com/sites/1875475/_layouts/15/DocIdRedir.aspx?ID=2023-2085718095-5980</Url>
      <Description>2023-2085718095-5980</Description>
    </_dlc_DocIdUrl>
    <DLCPolicyLabelValue xmlns="a172fef1-6015-4b38-98d7-982327efe194">2023-2085718095-5980</DLCPolicyLabelVal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Policy Label Generator</Name>
    <Synchronization>Synchronous</Synchronization>
    <Type>10001</Type>
    <SequenceNumber>1000</SequenceNumber>
    <Url/>
    <Assembly>Microsoft.Office.Policy, Version=16.0.0.0,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Version=16.0.0.0,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Version=16.0.0.0,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Version=16.0.0.0, Culture=neutral, PublicKeyToken=71e9bce111e9429c</Assembly>
    <Class>Microsoft.Office.RecordsManagement.Internal.LabelHandler</Class>
    <Data/>
    <Filter/>
  </Receiver>
</spe:Receivers>
</file>

<file path=customXml/item7.xml><?xml version="1.0" encoding="utf-8"?>
<ct:contentTypeSchema xmlns:ct="http://schemas.microsoft.com/office/2006/metadata/contentType" xmlns:ma="http://schemas.microsoft.com/office/2006/metadata/properties/metaAttributes" ct:_="" ma:_="" ma:contentTypeName="Actie of Besluit ENG" ma:contentTypeID="0x010100BA1D3F729B6F774A9C4C717B1554648901010079DA6C6086F7B147ADDB3C94ED0AD4CE" ma:contentTypeVersion="54" ma:contentTypeDescription="" ma:contentTypeScope="" ma:versionID="021890d86fc9afde4d24b6f1810fa534">
  <xsd:schema xmlns:xsd="http://www.w3.org/2001/XMLSchema" xmlns:xs="http://www.w3.org/2001/XMLSchema" xmlns:p="http://schemas.microsoft.com/office/2006/metadata/properties" xmlns:ns1="2f946db7-5b91-4dca-a061-2794fba10647" xmlns:ns2="a172fef1-6015-4b38-98d7-982327efe194" xmlns:ns3="http://schemas.microsoft.com/sharepoint/v3" xmlns:ns4="f945dbf1-a8ec-409d-b0bc-4a7fa4b8938c" xmlns:ns5="756e46cd-f68e-448f-960b-4a96cb79dbcb" targetNamespace="http://schemas.microsoft.com/office/2006/metadata/properties" ma:root="true" ma:fieldsID="4d5fefb542406c351e46701298a6207e" ns1:_="" ns2:_="" ns3:_="" ns4:_="" ns5:_="">
    <xsd:import namespace="2f946db7-5b91-4dca-a061-2794fba10647"/>
    <xsd:import namespace="a172fef1-6015-4b38-98d7-982327efe194"/>
    <xsd:import namespace="http://schemas.microsoft.com/sharepoint/v3"/>
    <xsd:import namespace="f945dbf1-a8ec-409d-b0bc-4a7fa4b8938c"/>
    <xsd:import namespace="756e46cd-f68e-448f-960b-4a96cb79dbcb"/>
    <xsd:element name="properties">
      <xsd:complexType>
        <xsd:sequence>
          <xsd:element name="documentManagement">
            <xsd:complexType>
              <xsd:all>
                <xsd:element ref="ns1:VerbondOnderwerp" minOccurs="0"/>
                <xsd:element ref="ns1:VerbondBewerkercode" minOccurs="0"/>
                <xsd:element ref="ns1:VerbondDagtekening" minOccurs="0"/>
                <xsd:element ref="ns1:VerbondStatus" minOccurs="0"/>
                <xsd:element ref="ns1:VerbondClassificatie" minOccurs="0"/>
                <xsd:element ref="ns2:Vergaderdatum_x0020_New" minOccurs="0"/>
                <xsd:element ref="ns1:VerbondVergadertijdstip" minOccurs="0"/>
                <xsd:element ref="ns1:VerbondVergaderlocatie" minOccurs="0"/>
                <xsd:element ref="ns4:_dlc_DocIdPersistId" minOccurs="0"/>
                <xsd:element ref="ns1:a97f66e0f358421d95b00d13508722e1" minOccurs="0"/>
                <xsd:element ref="ns4:_dlc_DocIdUrl" minOccurs="0"/>
                <xsd:element ref="ns1:p6760fdd06c5428ba5c2d2c5a4c9f799" minOccurs="0"/>
                <xsd:element ref="ns4:_dlc_DocId" minOccurs="0"/>
                <xsd:element ref="ns1:jafc44dd874a4c3bafc7d26630e142c3" minOccurs="0"/>
                <xsd:element ref="ns2:TaxKeywordTaxHTField" minOccurs="0"/>
                <xsd:element ref="ns3:_dlc_Exempt" minOccurs="0"/>
                <xsd:element ref="ns2:DLCPolicyLabelValue" minOccurs="0"/>
                <xsd:element ref="ns2:DLCPolicyLabelClientValue" minOccurs="0"/>
                <xsd:element ref="ns2:DLCPolicyLabelLock" minOccurs="0"/>
                <xsd:element ref="ns1:p857317423614a359f7792c14a99f009" minOccurs="0"/>
                <xsd:element ref="ns2:TaxCatchAll" minOccurs="0"/>
                <xsd:element ref="ns2:TaxCatchAllLabel" minOccurs="0"/>
                <xsd:element ref="ns5:MediaServiceMetadata" minOccurs="0"/>
                <xsd:element ref="ns5:MediaServiceFastMetadata" minOccurs="0"/>
                <xsd:element ref="ns1:Verbondciculairenummer" minOccurs="0"/>
                <xsd:element ref="ns5:MediaServiceAutoKeyPoints" minOccurs="0"/>
                <xsd:element ref="ns5:MediaServiceKeyPoints" minOccurs="0"/>
                <xsd:element ref="ns1:SharedWithUsers" minOccurs="0"/>
                <xsd:element ref="ns1:SharedWithDetail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946db7-5b91-4dca-a061-2794fba10647" elementFormDefault="qualified">
    <xsd:import namespace="http://schemas.microsoft.com/office/2006/documentManagement/types"/>
    <xsd:import namespace="http://schemas.microsoft.com/office/infopath/2007/PartnerControls"/>
    <xsd:element name="VerbondOnderwerp" ma:index="0" nillable="true" ma:displayName="Onderwerp." ma:internalName="VerbondOnderwerp">
      <xsd:simpleType>
        <xsd:restriction base="dms:Note">
          <xsd:maxLength value="255"/>
        </xsd:restriction>
      </xsd:simpleType>
    </xsd:element>
    <xsd:element name="VerbondBewerkercode" ma:index="1" nillable="true" ma:displayName="Bewerkercode" ma:internalName="VerbondBewerkercode">
      <xsd:simpleType>
        <xsd:restriction base="dms:Text">
          <xsd:maxLength value="10"/>
        </xsd:restriction>
      </xsd:simpleType>
    </xsd:element>
    <xsd:element name="VerbondDagtekening" ma:index="2" nillable="true" ma:displayName="Dagtekening" ma:default="[today]" ma:format="DateOnly" ma:internalName="VerbondDagtekening">
      <xsd:simpleType>
        <xsd:restriction base="dms:DateTime"/>
      </xsd:simpleType>
    </xsd:element>
    <xsd:element name="VerbondStatus" ma:index="3" nillable="true" ma:displayName="Status." ma:format="Dropdown" ma:internalName="VerbondStatus">
      <xsd:simpleType>
        <xsd:restriction base="dms:Choice">
          <xsd:enumeration value="-"/>
          <xsd:enumeration value="Concept"/>
          <xsd:enumeration value="Definitief"/>
          <xsd:enumeration value="Draft"/>
          <xsd:enumeration value="Final"/>
        </xsd:restriction>
      </xsd:simpleType>
    </xsd:element>
    <xsd:element name="VerbondClassificatie" ma:index="4" nillable="true" ma:displayName="Classificatie" ma:format="Dropdown" ma:internalName="VerbondClassificatie">
      <xsd:simpleType>
        <xsd:restriction base="dms:Choice">
          <xsd:enumeration value="-"/>
          <xsd:enumeration value="Vertrouwelijk"/>
          <xsd:enumeration value="Geheim"/>
          <xsd:enumeration value="Persoonlijk"/>
          <xsd:enumeration value="Private and Confidential"/>
        </xsd:restriction>
      </xsd:simpleType>
    </xsd:element>
    <xsd:element name="VerbondVergadertijdstip" ma:index="8" nillable="true" ma:displayName="Vergadertijdstip" ma:internalName="VerbondVergadertijdstip">
      <xsd:simpleType>
        <xsd:restriction base="dms:Text">
          <xsd:maxLength value="255"/>
        </xsd:restriction>
      </xsd:simpleType>
    </xsd:element>
    <xsd:element name="VerbondVergaderlocatie" ma:index="9" nillable="true" ma:displayName="Vergaderlocatie" ma:internalName="VerbondVergaderlocatie">
      <xsd:simpleType>
        <xsd:restriction base="dms:Text">
          <xsd:maxLength value="100"/>
        </xsd:restriction>
      </xsd:simpleType>
    </xsd:element>
    <xsd:element name="a97f66e0f358421d95b00d13508722e1" ma:index="16" nillable="true" ma:taxonomy="true" ma:internalName="a97f66e0f358421d95b00d13508722e1" ma:taxonomyFieldName="VerbondSector" ma:displayName="Sector" ma:default="" ma:fieldId="{a97f66e0-f358-421d-95b0-0d13508722e1}" ma:sspId="60fb6c6a-c0d2-4edd-84cb-f070128f5499" ma:termSetId="856f2d1a-6c29-4404-a06a-031324d40f47" ma:anchorId="00000000-0000-0000-0000-000000000000" ma:open="false" ma:isKeyword="false">
      <xsd:complexType>
        <xsd:sequence>
          <xsd:element ref="pc:Terms" minOccurs="0" maxOccurs="1"/>
        </xsd:sequence>
      </xsd:complexType>
    </xsd:element>
    <xsd:element name="p6760fdd06c5428ba5c2d2c5a4c9f799" ma:index="18" nillable="true" ma:taxonomy="true" ma:internalName="p6760fdd06c5428ba5c2d2c5a4c9f799" ma:taxonomyFieldName="VerbondAfdeling" ma:displayName="Afdeling." ma:default="" ma:fieldId="{96760fdd-06c5-428b-a5c2-d2c5a4c9f799}" ma:sspId="60fb6c6a-c0d2-4edd-84cb-f070128f5499" ma:termSetId="5ec10dd0-931d-4f5d-bff9-2db92aac383c" ma:anchorId="00000000-0000-0000-0000-000000000000" ma:open="false" ma:isKeyword="false">
      <xsd:complexType>
        <xsd:sequence>
          <xsd:element ref="pc:Terms" minOccurs="0" maxOccurs="1"/>
        </xsd:sequence>
      </xsd:complexType>
    </xsd:element>
    <xsd:element name="jafc44dd874a4c3bafc7d26630e142c3" ma:index="23" nillable="true" ma:taxonomy="true" ma:internalName="jafc44dd874a4c3bafc7d26630e142c3" ma:taxonomyFieldName="VerbondAan" ma:displayName="Aan" ma:default="" ma:fieldId="{3afc44dd-874a-4c3b-afc7-d26630e142c3}" ma:sspId="60fb6c6a-c0d2-4edd-84cb-f070128f5499" ma:termSetId="249f7894-ab79-49fd-ab6d-d14d6aab5505" ma:anchorId="00000000-0000-0000-0000-000000000000" ma:open="true" ma:isKeyword="false">
      <xsd:complexType>
        <xsd:sequence>
          <xsd:element ref="pc:Terms" minOccurs="0" maxOccurs="1"/>
        </xsd:sequence>
      </xsd:complexType>
    </xsd:element>
    <xsd:element name="p857317423614a359f7792c14a99f009" ma:index="32" nillable="true" ma:taxonomy="true" ma:internalName="p857317423614a359f7792c14a99f009" ma:taxonomyFieldName="Thesaurus" ma:displayName="Thesaurus" ma:default="" ma:fieldId="{98573174-2361-4a35-9f77-92c14a99f009}" ma:taxonomyMulti="true" ma:sspId="60fb6c6a-c0d2-4edd-84cb-f070128f5499" ma:termSetId="fa7f8da1-eccc-4042-88af-e2669da3c3e1" ma:anchorId="00000000-0000-0000-0000-000000000000" ma:open="false" ma:isKeyword="false">
      <xsd:complexType>
        <xsd:sequence>
          <xsd:element ref="pc:Terms" minOccurs="0" maxOccurs="1"/>
        </xsd:sequence>
      </xsd:complexType>
    </xsd:element>
    <xsd:element name="Verbondciculairenummer" ma:index="37" nillable="true" ma:displayName="Circulairenummer" ma:description="code-jaar-volgnummer" ma:internalName="Verbondciculairenummer">
      <xsd:simpleType>
        <xsd:restriction base="dms:Text">
          <xsd:maxLength value="255"/>
        </xsd:restriction>
      </xsd:simpleType>
    </xsd:element>
    <xsd:element name="SharedWithUsers" ma:index="4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fef1-6015-4b38-98d7-982327efe194" elementFormDefault="qualified">
    <xsd:import namespace="http://schemas.microsoft.com/office/2006/documentManagement/types"/>
    <xsd:import namespace="http://schemas.microsoft.com/office/infopath/2007/PartnerControls"/>
    <xsd:element name="Vergaderdatum_x0020_New" ma:index="7" nillable="true" ma:displayName="Vergaderdatum" ma:format="DateOnly" ma:internalName="Vergaderdatum_x0020_New">
      <xsd:simpleType>
        <xsd:restriction base="dms:DateTime"/>
      </xsd:simpleType>
    </xsd:element>
    <xsd:element name="TaxKeywordTaxHTField" ma:index="26" nillable="true" ma:taxonomy="true" ma:internalName="TaxKeywordTaxHTField" ma:taxonomyFieldName="TaxKeyword" ma:displayName="Ondernemingstrefwoorden" ma:fieldId="{23f27201-bee3-471e-b2e7-b64fd8b7ca38}" ma:taxonomyMulti="true" ma:sspId="60fb6c6a-c0d2-4edd-84cb-f070128f5499" ma:termSetId="00000000-0000-0000-0000-000000000000" ma:anchorId="00000000-0000-0000-0000-000000000000" ma:open="true" ma:isKeyword="true">
      <xsd:complexType>
        <xsd:sequence>
          <xsd:element ref="pc:Terms" minOccurs="0" maxOccurs="1"/>
        </xsd:sequence>
      </xsd:complexType>
    </xsd:element>
    <xsd:element name="DLCPolicyLabelValue" ma:index="29" nillable="true" ma:displayName="Label" ma:description="Hier wordt de huidige waarde van het label opgeslagen." ma:internalName="DLCPolicyLabelValue" ma:readOnly="true">
      <xsd:simpleType>
        <xsd:restriction base="dms:Note">
          <xsd:maxLength value="255"/>
        </xsd:restriction>
      </xsd:simpleType>
    </xsd:element>
    <xsd:element name="DLCPolicyLabelClientValue" ma:index="30" nillable="true" ma:displayName="Labelwaarde van client" ma:description="De laatste labelwaarde die op de client is berekend." ma:hidden="true" ma:internalName="DLCPolicyLabelClientValue" ma:readOnly="false">
      <xsd:simpleType>
        <xsd:restriction base="dms:Note"/>
      </xsd:simpleType>
    </xsd:element>
    <xsd:element name="DLCPolicyLabelLock" ma:index="31" nillable="true" ma:displayName="Label vergrendeld" ma:description="Geeft aan of het label moet worden bijgewerkt als de itemeigenschappen worden gewijzigd." ma:hidden="true" ma:internalName="DLCPolicyLabelLock" ma:readOnly="false">
      <xsd:simpleType>
        <xsd:restriction base="dms:Text"/>
      </xsd:simpleType>
    </xsd:element>
    <xsd:element name="TaxCatchAll" ma:index="33" nillable="true" ma:displayName="Taxonomy Catch All Column" ma:hidden="true" ma:list="{348360c8-676e-4209-a674-8c0b72376b45}" ma:internalName="TaxCatchAll" ma:showField="CatchAllData" ma:web="f945dbf1-a8ec-409d-b0bc-4a7fa4b8938c">
      <xsd:complexType>
        <xsd:complexContent>
          <xsd:extension base="dms:MultiChoiceLookup">
            <xsd:sequence>
              <xsd:element name="Value" type="dms:Lookup" maxOccurs="unbounded" minOccurs="0" nillable="true"/>
            </xsd:sequence>
          </xsd:extension>
        </xsd:complexContent>
      </xsd:complexType>
    </xsd:element>
    <xsd:element name="TaxCatchAllLabel" ma:index="34" nillable="true" ma:displayName="Taxonomy Catch All Column1" ma:hidden="true" ma:list="{348360c8-676e-4209-a674-8c0b72376b45}" ma:internalName="TaxCatchAllLabel" ma:readOnly="true" ma:showField="CatchAllDataLabel" ma:web="f945dbf1-a8ec-409d-b0bc-4a7fa4b893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8" nillable="true" ma:displayName="Van beleid uitgeslot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45dbf1-a8ec-409d-b0bc-4a7fa4b8938c" elementFormDefault="qualified">
    <xsd:import namespace="http://schemas.microsoft.com/office/2006/documentManagement/types"/>
    <xsd:import namespace="http://schemas.microsoft.com/office/infopath/2007/PartnerControls"/>
    <xsd:element name="_dlc_DocIdPersistId" ma:index="15" nillable="true" ma:displayName="Id blijven behouden" ma:description="Id behouden tijdens toevoegen." ma:hidden="true" ma:internalName="_dlc_DocIdPersistId" ma:readOnly="true">
      <xsd:simpleType>
        <xsd:restriction base="dms:Boolean"/>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2" nillable="true" ma:displayName="Document ID Value" ma:description="The value of the document ID assigned to this item." ma:indexed="true"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6e46cd-f68e-448f-960b-4a96cb79dbcb"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ObjectDetectorVersions" ma:index="4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Inhoudstype"/>
        <xsd:element ref="dc:title" minOccurs="0" maxOccurs="1" ma:index="1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47442D-59AD-4589-8B46-6AF2152F6B3E}">
  <ds:schemaRefs>
    <ds:schemaRef ds:uri="Microsoft.SharePoint.Taxonomy.ContentTypeSync"/>
  </ds:schemaRefs>
</ds:datastoreItem>
</file>

<file path=customXml/itemProps2.xml><?xml version="1.0" encoding="utf-8"?>
<ds:datastoreItem xmlns:ds="http://schemas.openxmlformats.org/officeDocument/2006/customXml" ds:itemID="{C7A3E182-2186-462A-8833-6ACA9197E9A7}">
  <ds:schemaRefs>
    <ds:schemaRef ds:uri="office.server.policy"/>
  </ds:schemaRefs>
</ds:datastoreItem>
</file>

<file path=customXml/itemProps3.xml><?xml version="1.0" encoding="utf-8"?>
<ds:datastoreItem xmlns:ds="http://schemas.openxmlformats.org/officeDocument/2006/customXml" ds:itemID="{C56BC166-93A1-460B-80C3-79DD539415B6}">
  <ds:schemaRefs>
    <ds:schemaRef ds:uri="http://schemas.microsoft.com/office/2006/metadata/customXsn"/>
  </ds:schemaRefs>
</ds:datastoreItem>
</file>

<file path=customXml/itemProps4.xml><?xml version="1.0" encoding="utf-8"?>
<ds:datastoreItem xmlns:ds="http://schemas.openxmlformats.org/officeDocument/2006/customXml" ds:itemID="{E3161331-D46D-4F38-ABD3-81634CF56E63}">
  <ds:schemaRefs>
    <ds:schemaRef ds:uri="http://purl.org/dc/terms/"/>
    <ds:schemaRef ds:uri="http://schemas.microsoft.com/office/infopath/2007/PartnerControls"/>
    <ds:schemaRef ds:uri="http://purl.org/dc/dcmitype/"/>
    <ds:schemaRef ds:uri="a172fef1-6015-4b38-98d7-982327efe194"/>
    <ds:schemaRef ds:uri="http://schemas.microsoft.com/office/2006/documentManagement/types"/>
    <ds:schemaRef ds:uri="http://purl.org/dc/elements/1.1/"/>
    <ds:schemaRef ds:uri="http://schemas.microsoft.com/office/2006/metadata/properties"/>
    <ds:schemaRef ds:uri="http://schemas.microsoft.com/sharepoint/v3"/>
    <ds:schemaRef ds:uri="f945dbf1-a8ec-409d-b0bc-4a7fa4b8938c"/>
    <ds:schemaRef ds:uri="http://schemas.openxmlformats.org/package/2006/metadata/core-properties"/>
    <ds:schemaRef ds:uri="756e46cd-f68e-448f-960b-4a96cb79dbcb"/>
    <ds:schemaRef ds:uri="2f946db7-5b91-4dca-a061-2794fba10647"/>
    <ds:schemaRef ds:uri="http://www.w3.org/XML/1998/namespace"/>
  </ds:schemaRefs>
</ds:datastoreItem>
</file>

<file path=customXml/itemProps5.xml><?xml version="1.0" encoding="utf-8"?>
<ds:datastoreItem xmlns:ds="http://schemas.openxmlformats.org/officeDocument/2006/customXml" ds:itemID="{75A6CAE4-FB5A-4A73-8CB5-D1BDC527E803}">
  <ds:schemaRefs>
    <ds:schemaRef ds:uri="http://schemas.microsoft.com/sharepoint/v3/contenttype/forms"/>
  </ds:schemaRefs>
</ds:datastoreItem>
</file>

<file path=customXml/itemProps6.xml><?xml version="1.0" encoding="utf-8"?>
<ds:datastoreItem xmlns:ds="http://schemas.openxmlformats.org/officeDocument/2006/customXml" ds:itemID="{832FFA87-BEF2-4FAF-BB46-D3EFBC6B2400}">
  <ds:schemaRefs>
    <ds:schemaRef ds:uri="http://schemas.microsoft.com/sharepoint/events"/>
  </ds:schemaRefs>
</ds:datastoreItem>
</file>

<file path=customXml/itemProps7.xml><?xml version="1.0" encoding="utf-8"?>
<ds:datastoreItem xmlns:ds="http://schemas.openxmlformats.org/officeDocument/2006/customXml" ds:itemID="{1DD9E507-2D02-429F-8E00-A6E18354AC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946db7-5b91-4dca-a061-2794fba10647"/>
    <ds:schemaRef ds:uri="a172fef1-6015-4b38-98d7-982327efe194"/>
    <ds:schemaRef ds:uri="http://schemas.microsoft.com/sharepoint/v3"/>
    <ds:schemaRef ds:uri="f945dbf1-a8ec-409d-b0bc-4a7fa4b8938c"/>
    <ds:schemaRef ds:uri="756e46cd-f68e-448f-960b-4a96cb79db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 Versie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Slagter, Erica</dc:creator>
  <cp:lastModifiedBy>Batten, Ron</cp:lastModifiedBy>
  <dcterms:created xsi:type="dcterms:W3CDTF">2023-10-01T16:12:47Z</dcterms:created>
  <dcterms:modified xsi:type="dcterms:W3CDTF">2023-12-18T07:05:33Z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0x010100BA1D3F729B6F774A9C4C717B1554648901010079DA6C6086F7B147ADDB3C94ED0AD4CE</vt:lpwstr>
  </property>
  <property fmtid="{D5CDD505-2E9C-101B-9397-08002B2CF9AE}" pid="3" name="MediaServiceImageTags">
    <vt:lpwstr/>
  </property>
  <property fmtid="{D5CDD505-2E9C-101B-9397-08002B2CF9AE}" pid="4" name="_dlc_DocIdItemGuid">
    <vt:lpwstr>d8ce8bd7-665c-4f40-9461-4bd63be16936</vt:lpwstr>
  </property>
  <property fmtid="{D5CDD505-2E9C-101B-9397-08002B2CF9AE}" pid="5" name="TaxKeyword">
    <vt:lpwstr/>
  </property>
  <property fmtid="{D5CDD505-2E9C-101B-9397-08002B2CF9AE}" pid="6" name="bd38a6d94e8c47ec9a4dcb3a9307b785">
    <vt:lpwstr/>
  </property>
  <property fmtid="{D5CDD505-2E9C-101B-9397-08002B2CF9AE}" pid="7" name="VerbondGevraagdeActie">
    <vt:lpwstr/>
  </property>
  <property fmtid="{D5CDD505-2E9C-101B-9397-08002B2CF9AE}" pid="8" name="VerbondAfdeling">
    <vt:lpwstr/>
  </property>
  <property fmtid="{D5CDD505-2E9C-101B-9397-08002B2CF9AE}" pid="9" name="VerbondAan">
    <vt:lpwstr/>
  </property>
  <property fmtid="{D5CDD505-2E9C-101B-9397-08002B2CF9AE}" pid="10" name="VerbondSector">
    <vt:lpwstr/>
  </property>
  <property fmtid="{D5CDD505-2E9C-101B-9397-08002B2CF9AE}" pid="11" name="Thesaurus">
    <vt:lpwstr/>
  </property>
</Properties>
</file>